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My Drive\Home\Trabajos\UCE\Oct 2026 - Enero 2027\Asignaturas\Estadistica descriptiva_DCA2-001\Ejercicios\"/>
    </mc:Choice>
  </mc:AlternateContent>
  <xr:revisionPtr revIDLastSave="0" documentId="13_ncr:1_{50F6C553-0AFF-4831-8A42-E7F032FEA2EE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Instrucciones" sheetId="1" r:id="rId1"/>
    <sheet name="Datos" sheetId="2" r:id="rId2"/>
    <sheet name="Ejercici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9" i="3" l="1"/>
  <c r="D39" i="3"/>
  <c r="I39" i="3" s="1"/>
  <c r="B31" i="3"/>
  <c r="C31" i="3" l="1"/>
  <c r="A31" i="3"/>
  <c r="B32" i="3"/>
  <c r="B33" i="3" l="1"/>
  <c r="A32" i="3"/>
  <c r="C32" i="3"/>
  <c r="B34" i="3" l="1"/>
  <c r="A33" i="3"/>
  <c r="C33" i="3"/>
  <c r="A34" i="3" l="1"/>
  <c r="C34" i="3"/>
  <c r="B35" i="3"/>
  <c r="C35" i="3" l="1"/>
  <c r="B36" i="3"/>
  <c r="A35" i="3"/>
  <c r="B37" i="3" l="1"/>
  <c r="C36" i="3"/>
  <c r="A36" i="3"/>
  <c r="B38" i="3" l="1"/>
  <c r="C37" i="3"/>
  <c r="A37" i="3"/>
  <c r="C38" i="3" l="1"/>
  <c r="A38" i="3"/>
</calcChain>
</file>

<file path=xl/sharedStrings.xml><?xml version="1.0" encoding="utf-8"?>
<sst xmlns="http://schemas.openxmlformats.org/spreadsheetml/2006/main" count="328" uniqueCount="142">
  <si>
    <t>Ejercicio práctico – Unidad I: Definición y organización de los datos</t>
  </si>
  <si>
    <t>Contexto: una tienda registró 60 compras de clientes (hoja «Datos»). Debes organizar y describir esa información aplicando los conceptos de la unidad.</t>
  </si>
  <si>
    <t>1. Abre la hoja «Ejercicio» y completa, en orden, las partes A a E.</t>
  </si>
  <si>
    <t>3. Los gráficos de la hoja «Ejercicio» se dibujan solos cuando completas la tabla de la Parte C.</t>
  </si>
  <si>
    <t>Ayuda de fórmulas</t>
  </si>
  <si>
    <t>Frecuencia cualitativa: =CONTAR.SI(Datos!$B$2:$B$61; A14)   (en inglés: =COUNTIF(...))</t>
  </si>
  <si>
    <t>Frecuencia por clase: =CONTAR.SI.CONJUNTO(Datos!$E$2:$E$61; "&gt;="&amp;B30; Datos!$E$2:$E$61; "&lt;"&amp;C30)   (inglés: COUNTIFS)</t>
  </si>
  <si>
    <t>Número de clases: menor k que cumpla 2^k ≥ n.   Intervalo: i = (máximo − mínimo) / k, redondeado a un valor cómodo hacia arriba.</t>
  </si>
  <si>
    <t>Marca de clase = (Li + Ls) / 2.   Frecuencia relativa = f / n.   Acumulada = suma de las frecuencias hasta esa clase.</t>
  </si>
  <si>
    <t>Descripción de la hoja «Datos»</t>
  </si>
  <si>
    <t>ID (identificador) · Ciudad · Satisfacción (escala Muy baja a Muy alta) · N.º de productos · Monto de compra ($) · Tipo de pago.</t>
  </si>
  <si>
    <t>Los datos son ficticios, generados solo para esta práctica.</t>
  </si>
  <si>
    <t>ID</t>
  </si>
  <si>
    <t>Ciudad</t>
  </si>
  <si>
    <t>Satisfacción</t>
  </si>
  <si>
    <t>N.º de productos</t>
  </si>
  <si>
    <t>Monto de compra ($)</t>
  </si>
  <si>
    <t>Tipo de pago</t>
  </si>
  <si>
    <t>C001</t>
  </si>
  <si>
    <t>Quito</t>
  </si>
  <si>
    <t>Alta</t>
  </si>
  <si>
    <t>Tarjeta</t>
  </si>
  <si>
    <t>C002</t>
  </si>
  <si>
    <t>Guayaquil</t>
  </si>
  <si>
    <t>Media</t>
  </si>
  <si>
    <t>C003</t>
  </si>
  <si>
    <t>Baja</t>
  </si>
  <si>
    <t>Transferencia</t>
  </si>
  <si>
    <t>C004</t>
  </si>
  <si>
    <t>Muy alta</t>
  </si>
  <si>
    <t>Efectivo</t>
  </si>
  <si>
    <t>C005</t>
  </si>
  <si>
    <t>C006</t>
  </si>
  <si>
    <t>C007</t>
  </si>
  <si>
    <t>C008</t>
  </si>
  <si>
    <t>C009</t>
  </si>
  <si>
    <t>C010</t>
  </si>
  <si>
    <t>Ambato</t>
  </si>
  <si>
    <t>C011</t>
  </si>
  <si>
    <t>Muy baja</t>
  </si>
  <si>
    <t>C012</t>
  </si>
  <si>
    <t>C013</t>
  </si>
  <si>
    <t>C014</t>
  </si>
  <si>
    <t>C015</t>
  </si>
  <si>
    <t>C016</t>
  </si>
  <si>
    <t>Cuenca</t>
  </si>
  <si>
    <t>C017</t>
  </si>
  <si>
    <t>C018</t>
  </si>
  <si>
    <t>C019</t>
  </si>
  <si>
    <t>C020</t>
  </si>
  <si>
    <t>C021</t>
  </si>
  <si>
    <t>C022</t>
  </si>
  <si>
    <t>C023</t>
  </si>
  <si>
    <t>C024</t>
  </si>
  <si>
    <t>C025</t>
  </si>
  <si>
    <t>C026</t>
  </si>
  <si>
    <t>C027</t>
  </si>
  <si>
    <t>C028</t>
  </si>
  <si>
    <t>C029</t>
  </si>
  <si>
    <t>C030</t>
  </si>
  <si>
    <t>C031</t>
  </si>
  <si>
    <t>C032</t>
  </si>
  <si>
    <t>C033</t>
  </si>
  <si>
    <t>C034</t>
  </si>
  <si>
    <t>C035</t>
  </si>
  <si>
    <t>C036</t>
  </si>
  <si>
    <t>C037</t>
  </si>
  <si>
    <t>C038</t>
  </si>
  <si>
    <t>C039</t>
  </si>
  <si>
    <t>C040</t>
  </si>
  <si>
    <t>C041</t>
  </si>
  <si>
    <t>C042</t>
  </si>
  <si>
    <t>C043</t>
  </si>
  <si>
    <t>C044</t>
  </si>
  <si>
    <t>C045</t>
  </si>
  <si>
    <t>C046</t>
  </si>
  <si>
    <t>C047</t>
  </si>
  <si>
    <t>C048</t>
  </si>
  <si>
    <t>C049</t>
  </si>
  <si>
    <t>C050</t>
  </si>
  <si>
    <t>C051</t>
  </si>
  <si>
    <t>C052</t>
  </si>
  <si>
    <t>C053</t>
  </si>
  <si>
    <t>C054</t>
  </si>
  <si>
    <t>C055</t>
  </si>
  <si>
    <t>C056</t>
  </si>
  <si>
    <t>C057</t>
  </si>
  <si>
    <t>C058</t>
  </si>
  <si>
    <t>C059</t>
  </si>
  <si>
    <t>C060</t>
  </si>
  <si>
    <t>Datos ficticios para la práctica (valores ingresados).</t>
  </si>
  <si>
    <t>Ejercicio – Unidad I</t>
  </si>
  <si>
    <t>Celdas amarillas: las completas tú. ✔ / ✘: verificación automática.</t>
  </si>
  <si>
    <t>PARTE A. Clasificación de variables</t>
  </si>
  <si>
    <t>Variable</t>
  </si>
  <si>
    <t>Tipo (cualitativa / cuantitativa)</t>
  </si>
  <si>
    <t>Nivel de medición</t>
  </si>
  <si>
    <t>PARTE B. Distribución de frecuencias cualitativa: Ciudad</t>
  </si>
  <si>
    <t>Frecuencia (f)</t>
  </si>
  <si>
    <t>Frecuencia relativa</t>
  </si>
  <si>
    <t>Porcentaje</t>
  </si>
  <si>
    <t>Total</t>
  </si>
  <si>
    <t>PARTE C. Distribución de frecuencias cuantitativa: Monto de compra ($)</t>
  </si>
  <si>
    <t>Parámetro</t>
  </si>
  <si>
    <t>Valor</t>
  </si>
  <si>
    <t>Pista</t>
  </si>
  <si>
    <t>n (número de datos)</t>
  </si>
  <si>
    <t>COUNT</t>
  </si>
  <si>
    <t>Valor mínimo</t>
  </si>
  <si>
    <t>MIN</t>
  </si>
  <si>
    <t>Valor máximo</t>
  </si>
  <si>
    <t>MAX</t>
  </si>
  <si>
    <t>k = número de clases (2^k ≥ n)</t>
  </si>
  <si>
    <t>menor k con 2^k ≥ n</t>
  </si>
  <si>
    <t>i calculado = (máx − mín) / k</t>
  </si>
  <si>
    <t>(máx − mín) / k</t>
  </si>
  <si>
    <t>i adoptado (entero cómodo, ≥ i calculado)</t>
  </si>
  <si>
    <t>redondea hacia arriba</t>
  </si>
  <si>
    <t>Límite inferior de la 1.ª clase (Li)</t>
  </si>
  <si>
    <t>≤ valor mínimo</t>
  </si>
  <si>
    <t>Clase</t>
  </si>
  <si>
    <t>Límite inferior</t>
  </si>
  <si>
    <t>Límite superior</t>
  </si>
  <si>
    <t>Marca de clase</t>
  </si>
  <si>
    <t>Frecuencia acumulada (F)</t>
  </si>
  <si>
    <t>% acumulado</t>
  </si>
  <si>
    <t>PARTE D. Interpretación</t>
  </si>
  <si>
    <t>Pregunta</t>
  </si>
  <si>
    <t>Respuesta</t>
  </si>
  <si>
    <t>1. ¿Cuántos clientes gastaron menos de $40?</t>
  </si>
  <si>
    <t>2. ¿Qué porcentaje gastó $55 o más? (escribe como %)</t>
  </si>
  <si>
    <t>3. Monto típico (marca de la clase con mayor f)</t>
  </si>
  <si>
    <t>4. Describe la forma de la distribución y una decisión para la tienda</t>
  </si>
  <si>
    <t>Cualitativa</t>
  </si>
  <si>
    <t>Nominal</t>
  </si>
  <si>
    <t>Ordinal</t>
  </si>
  <si>
    <t>Cuantitativa</t>
  </si>
  <si>
    <t>Razón</t>
  </si>
  <si>
    <t>Edad</t>
  </si>
  <si>
    <t>Temperatura</t>
  </si>
  <si>
    <t>Cómo trabajar (Hoja: Ejercicio)</t>
  </si>
  <si>
    <t>2. Las celdas amarillas son las que tú completas. Las columnas «Verificación»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</si>
</sst>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%"/>
    <numFmt numFmtId="166" formatCode="#,##0.0"/>
  </numFmts>
  <fonts count="10" x14ac:knownFonts="1">
    <font>
      <sz val="11"/>
      <color theme="1"/>
      <name val="Calibri"/>
      <family val="2"/>
      <charset val="1"/>
    </font>
    <font>
      <b/>
      <sz val="16"/>
      <color rgb="FF1B2A41"/>
      <name val="Arial"/>
      <charset val="1"/>
    </font>
    <font>
      <sz val="11"/>
      <color rgb="FF000000"/>
      <name val="Arial"/>
      <charset val="1"/>
    </font>
    <font>
      <b/>
      <sz val="12"/>
      <color rgb="FF1B2A41"/>
      <name val="Arial"/>
      <charset val="1"/>
    </font>
    <font>
      <i/>
      <sz val="11"/>
      <color rgb="FF5D6670"/>
      <name val="Arial"/>
      <charset val="1"/>
    </font>
    <font>
      <b/>
      <sz val="11"/>
      <color rgb="FFFFFFFF"/>
      <name val="Arial"/>
      <charset val="1"/>
    </font>
    <font>
      <sz val="11"/>
      <color rgb="FF0000FF"/>
      <name val="Arial"/>
      <charset val="1"/>
    </font>
    <font>
      <b/>
      <sz val="12"/>
      <color rgb="FFFFFFFF"/>
      <name val="Arial"/>
      <charset val="1"/>
    </font>
    <font>
      <b/>
      <sz val="11"/>
      <color rgb="FF1B2A41"/>
      <name val="Arial"/>
      <charset val="1"/>
    </font>
    <font>
      <b/>
      <sz val="11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1B2A41"/>
        <bgColor rgb="FF003366"/>
      </patternFill>
    </fill>
    <fill>
      <patternFill patternType="solid">
        <fgColor rgb="FFE8ECF1"/>
        <bgColor rgb="FFD9D9D9"/>
      </patternFill>
    </fill>
    <fill>
      <patternFill patternType="solid">
        <fgColor rgb="FFFFF2A8"/>
        <bgColor rgb="FFFFFFCC"/>
      </patternFill>
    </fill>
  </fills>
  <borders count="3">
    <border>
      <left/>
      <right/>
      <top/>
      <bottom/>
      <diagonal/>
    </border>
    <border>
      <left style="thin">
        <color rgb="FFB8C0CC"/>
      </left>
      <right style="thin">
        <color rgb="FFB8C0CC"/>
      </right>
      <top style="thin">
        <color rgb="FFB8C0CC"/>
      </top>
      <bottom style="thin">
        <color rgb="FFB8C0CC"/>
      </bottom>
      <diagonal/>
    </border>
    <border>
      <left style="thin">
        <color rgb="FFB8C0CC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0" xfId="0" applyFont="1" applyFill="1" applyAlignment="1">
      <alignment horizontal="center" wrapText="1"/>
    </xf>
    <xf numFmtId="0" fontId="2" fillId="0" borderId="1" xfId="0" applyFont="1" applyBorder="1"/>
    <xf numFmtId="0" fontId="6" fillId="0" borderId="1" xfId="0" applyFont="1" applyBorder="1"/>
    <xf numFmtId="4" fontId="6" fillId="0" borderId="1" xfId="0" applyNumberFormat="1" applyFont="1" applyBorder="1"/>
    <xf numFmtId="0" fontId="4" fillId="0" borderId="0" xfId="0" applyFont="1"/>
    <xf numFmtId="0" fontId="1" fillId="0" borderId="0" xfId="0" applyFont="1"/>
    <xf numFmtId="0" fontId="7" fillId="2" borderId="0" xfId="0" applyFont="1" applyFill="1"/>
    <xf numFmtId="0" fontId="0" fillId="2" borderId="0" xfId="0" applyFill="1"/>
    <xf numFmtId="0" fontId="8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1" fontId="9" fillId="4" borderId="1" xfId="0" applyNumberFormat="1" applyFont="1" applyFill="1" applyBorder="1" applyAlignment="1">
      <alignment horizontal="center"/>
    </xf>
    <xf numFmtId="164" fontId="9" fillId="4" borderId="1" xfId="0" applyNumberFormat="1" applyFont="1" applyFill="1" applyBorder="1" applyAlignment="1">
      <alignment horizontal="center"/>
    </xf>
    <xf numFmtId="165" fontId="9" fillId="4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4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66" fontId="2" fillId="4" borderId="1" xfId="0" applyNumberFormat="1" applyFont="1" applyFill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6" fillId="0" borderId="2" xfId="0" applyFont="1" applyBorder="1"/>
    <xf numFmtId="0" fontId="2" fillId="4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0CC"/>
      <rgbColor rgb="FF878787"/>
      <rgbColor rgb="FF9999FF"/>
      <rgbColor rgb="FF993366"/>
      <rgbColor rgb="FFFFFFCC"/>
      <rgbColor rgb="FFE8ECF1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8"/>
      <rgbColor rgb="FF99CCFF"/>
      <rgbColor rgb="FFFF99CC"/>
      <rgbColor rgb="FFCC99FF"/>
      <rgbColor rgb="FFFFCC99"/>
      <rgbColor rgb="FF4A7EBB"/>
      <rgbColor rgb="FF33CCCC"/>
      <rgbColor rgb="FF99CC00"/>
      <rgbColor rgb="FFF1C40F"/>
      <rgbColor rgb="FFFF9900"/>
      <rgbColor rgb="FFFF6600"/>
      <rgbColor rgb="FF5D6670"/>
      <rgbColor rgb="FF969696"/>
      <rgbColor rgb="FF003366"/>
      <rgbColor rgb="FF4F81BD"/>
      <rgbColor rgb="FF003300"/>
      <rgbColor rgb="FF333300"/>
      <rgbColor rgb="FFC0392B"/>
      <rgbColor rgb="FF993366"/>
      <rgbColor rgb="FF333399"/>
      <rgbColor rgb="FF1B2A4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EC" sz="1800" b="1" strike="noStrike" spc="-1">
                <a:solidFill>
                  <a:srgbClr val="000000"/>
                </a:solidFill>
                <a:latin typeface="Calibri"/>
              </a:rPr>
              <a:t>Histograma: monto de compra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Ejercicio!$D$30</c:f>
              <c:strCache>
                <c:ptCount val="1"/>
                <c:pt idx="0">
                  <c:v>Frecuencia (f)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EC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Ejercicio!$E$31:$E$38</c:f>
              <c:numCache>
                <c:formatCode>#,##0.0</c:formatCode>
                <c:ptCount val="8"/>
              </c:numCache>
            </c:numRef>
          </c:cat>
          <c:val>
            <c:numRef>
              <c:f>Ejercicio!$D$31:$D$38</c:f>
              <c:numCache>
                <c:formatCode>0</c:formatCode>
                <c:ptCount val="8"/>
              </c:numCache>
            </c:numRef>
          </c:val>
          <c:extLst>
            <c:ext xmlns:c16="http://schemas.microsoft.com/office/drawing/2014/chart" uri="{C3380CC4-5D6E-409C-BE32-E72D297353CC}">
              <c16:uniqueId val="{00000000-FFA7-454A-9D3F-C32A19F7BD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33023744"/>
        <c:axId val="38615877"/>
      </c:barChart>
      <c:catAx>
        <c:axId val="3302374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EC" sz="1000" b="1" strike="noStrike" spc="-1">
                    <a:solidFill>
                      <a:srgbClr val="000000"/>
                    </a:solidFill>
                    <a:latin typeface="Calibri"/>
                  </a:rPr>
                  <a:t>Marca de clase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EC"/>
          </a:p>
        </c:txPr>
        <c:crossAx val="38615877"/>
        <c:crosses val="autoZero"/>
        <c:auto val="1"/>
        <c:lblAlgn val="ctr"/>
        <c:lblOffset val="100"/>
        <c:noMultiLvlLbl val="0"/>
      </c:catAx>
      <c:valAx>
        <c:axId val="3861587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EC" sz="1000" b="1" strike="noStrike" spc="-1">
                    <a:solidFill>
                      <a:srgbClr val="000000"/>
                    </a:solidFill>
                    <a:latin typeface="Calibri"/>
                  </a:rPr>
                  <a:t>Frecuencia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EC"/>
          </a:p>
        </c:txPr>
        <c:crossAx val="3302374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s-EC" sz="1800" b="1" strike="noStrike" spc="-1">
                <a:solidFill>
                  <a:srgbClr val="000000"/>
                </a:solidFill>
                <a:latin typeface="Calibri"/>
              </a:rPr>
              <a:t>Ojiva: frecuencia acumulada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Ejercicio!$G$30</c:f>
              <c:strCache>
                <c:ptCount val="1"/>
                <c:pt idx="0">
                  <c:v>Frecuencia acumulada (F)</c:v>
                </c:pt>
              </c:strCache>
            </c:strRef>
          </c:tx>
          <c:spPr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s-EC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Ejercicio!$C$31:$C$38</c:f>
            </c:multiLvlStrRef>
          </c:cat>
          <c:val>
            <c:numRef>
              <c:f>Ejercicio!$G$31:$G$38</c:f>
              <c:numCache>
                <c:formatCode>0</c:formatCode>
                <c:ptCount val="8"/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DCB-4ACA-9B24-F1A862FA1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39564710"/>
        <c:axId val="50686690"/>
      </c:lineChart>
      <c:catAx>
        <c:axId val="3956471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EC" sz="1000" b="1" strike="noStrike" spc="-1">
                    <a:solidFill>
                      <a:srgbClr val="000000"/>
                    </a:solidFill>
                    <a:latin typeface="Calibri"/>
                  </a:rPr>
                  <a:t>Límite superior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EC"/>
          </a:p>
        </c:txPr>
        <c:crossAx val="50686690"/>
        <c:crosses val="autoZero"/>
        <c:auto val="1"/>
        <c:lblAlgn val="ctr"/>
        <c:lblOffset val="100"/>
        <c:noMultiLvlLbl val="0"/>
      </c:catAx>
      <c:valAx>
        <c:axId val="5068669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s-EC" sz="1000" b="1" strike="noStrike" spc="-1">
                    <a:solidFill>
                      <a:srgbClr val="000000"/>
                    </a:solidFill>
                    <a:latin typeface="Calibri"/>
                  </a:rPr>
                  <a:t>F acumulada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s-EC"/>
          </a:p>
        </c:txPr>
        <c:crossAx val="3956471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131040</xdr:rowOff>
    </xdr:from>
    <xdr:to>
      <xdr:col>18</xdr:col>
      <xdr:colOff>507600</xdr:colOff>
      <xdr:row>15</xdr:row>
      <xdr:rowOff>2520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20</xdr:row>
      <xdr:rowOff>37440</xdr:rowOff>
    </xdr:from>
    <xdr:to>
      <xdr:col>17</xdr:col>
      <xdr:colOff>507600</xdr:colOff>
      <xdr:row>33</xdr:row>
      <xdr:rowOff>2520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zoomScaleNormal="100" workbookViewId="0">
      <selection activeCell="A17" sqref="A17"/>
    </sheetView>
  </sheetViews>
  <sheetFormatPr baseColWidth="10" defaultColWidth="8.6640625" defaultRowHeight="14.4" x14ac:dyDescent="0.3"/>
  <cols>
    <col min="1" max="1" width="110" customWidth="1"/>
  </cols>
  <sheetData>
    <row r="1" spans="1:1" ht="21" x14ac:dyDescent="0.3">
      <c r="A1" s="2" t="s">
        <v>0</v>
      </c>
    </row>
    <row r="2" spans="1:1" ht="27.6" x14ac:dyDescent="0.3">
      <c r="A2" s="1" t="s">
        <v>1</v>
      </c>
    </row>
    <row r="3" spans="1:1" x14ac:dyDescent="0.3">
      <c r="A3" s="1"/>
    </row>
    <row r="4" spans="1:1" ht="15.6" x14ac:dyDescent="0.3">
      <c r="A4" s="3" t="s">
        <v>140</v>
      </c>
    </row>
    <row r="5" spans="1:1" x14ac:dyDescent="0.3">
      <c r="A5" s="1" t="s">
        <v>2</v>
      </c>
    </row>
    <row r="6" spans="1:1" x14ac:dyDescent="0.3">
      <c r="A6" s="1" t="s">
        <v>141</v>
      </c>
    </row>
    <row r="7" spans="1:1" x14ac:dyDescent="0.3">
      <c r="A7" s="1" t="s">
        <v>3</v>
      </c>
    </row>
    <row r="8" spans="1:1" x14ac:dyDescent="0.3">
      <c r="A8" s="1"/>
    </row>
    <row r="9" spans="1:1" ht="15.6" x14ac:dyDescent="0.3">
      <c r="A9" s="3" t="s">
        <v>4</v>
      </c>
    </row>
    <row r="10" spans="1:1" x14ac:dyDescent="0.3">
      <c r="A10" s="1" t="s">
        <v>5</v>
      </c>
    </row>
    <row r="11" spans="1:1" ht="27.6" x14ac:dyDescent="0.3">
      <c r="A11" s="1" t="s">
        <v>6</v>
      </c>
    </row>
    <row r="12" spans="1:1" ht="27.6" x14ac:dyDescent="0.3">
      <c r="A12" s="1" t="s">
        <v>7</v>
      </c>
    </row>
    <row r="13" spans="1:1" x14ac:dyDescent="0.3">
      <c r="A13" s="1" t="s">
        <v>8</v>
      </c>
    </row>
    <row r="14" spans="1:1" x14ac:dyDescent="0.3">
      <c r="A14" s="1"/>
    </row>
    <row r="15" spans="1:1" ht="15.6" x14ac:dyDescent="0.3">
      <c r="A15" s="3" t="s">
        <v>9</v>
      </c>
    </row>
    <row r="16" spans="1:1" ht="27.6" x14ac:dyDescent="0.3">
      <c r="A16" s="1" t="s">
        <v>10</v>
      </c>
    </row>
    <row r="17" spans="1:1" x14ac:dyDescent="0.3">
      <c r="A17" s="4" t="s">
        <v>11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3"/>
  <sheetViews>
    <sheetView zoomScaleNormal="100" workbookViewId="0">
      <pane ySplit="1" topLeftCell="A2" activePane="bottomLeft" state="frozen"/>
      <selection pane="bottomLeft" activeCell="F2" sqref="F2"/>
    </sheetView>
  </sheetViews>
  <sheetFormatPr baseColWidth="10" defaultColWidth="8.6640625" defaultRowHeight="14.4" x14ac:dyDescent="0.3"/>
  <cols>
    <col min="1" max="1" width="10" customWidth="1"/>
    <col min="2" max="2" width="14" customWidth="1"/>
    <col min="3" max="3" width="16" customWidth="1"/>
    <col min="4" max="4" width="18" customWidth="1"/>
    <col min="5" max="5" width="20" customWidth="1"/>
    <col min="6" max="6" width="16" customWidth="1"/>
    <col min="8" max="8" width="20.6640625" customWidth="1"/>
  </cols>
  <sheetData>
    <row r="1" spans="1:8" ht="28.2" x14ac:dyDescent="0.3">
      <c r="A1" s="5" t="s">
        <v>12</v>
      </c>
      <c r="B1" s="5" t="s">
        <v>13</v>
      </c>
      <c r="C1" s="5" t="s">
        <v>14</v>
      </c>
      <c r="D1" s="5" t="s">
        <v>15</v>
      </c>
      <c r="E1" s="5" t="s">
        <v>16</v>
      </c>
      <c r="F1" s="5" t="s">
        <v>17</v>
      </c>
      <c r="G1" s="5" t="s">
        <v>138</v>
      </c>
      <c r="H1" s="5" t="s">
        <v>139</v>
      </c>
    </row>
    <row r="2" spans="1:8" x14ac:dyDescent="0.3">
      <c r="A2" s="6" t="s">
        <v>18</v>
      </c>
      <c r="B2" s="7" t="s">
        <v>19</v>
      </c>
      <c r="C2" s="7" t="s">
        <v>20</v>
      </c>
      <c r="D2" s="7">
        <v>3</v>
      </c>
      <c r="E2" s="8">
        <v>52.02</v>
      </c>
      <c r="F2" s="7" t="s">
        <v>21</v>
      </c>
      <c r="G2">
        <v>0</v>
      </c>
      <c r="H2" s="32">
        <v>0</v>
      </c>
    </row>
    <row r="3" spans="1:8" x14ac:dyDescent="0.3">
      <c r="A3" s="6" t="s">
        <v>22</v>
      </c>
      <c r="B3" s="7" t="s">
        <v>23</v>
      </c>
      <c r="C3" s="7" t="s">
        <v>24</v>
      </c>
      <c r="D3" s="7">
        <v>2</v>
      </c>
      <c r="E3" s="8">
        <v>85.25</v>
      </c>
      <c r="F3" s="7" t="s">
        <v>21</v>
      </c>
    </row>
    <row r="4" spans="1:8" x14ac:dyDescent="0.3">
      <c r="A4" s="6" t="s">
        <v>25</v>
      </c>
      <c r="B4" s="7" t="s">
        <v>23</v>
      </c>
      <c r="C4" s="7" t="s">
        <v>26</v>
      </c>
      <c r="D4" s="7">
        <v>1</v>
      </c>
      <c r="E4" s="8">
        <v>45.09</v>
      </c>
      <c r="F4" s="7" t="s">
        <v>27</v>
      </c>
    </row>
    <row r="5" spans="1:8" x14ac:dyDescent="0.3">
      <c r="A5" s="6" t="s">
        <v>28</v>
      </c>
      <c r="B5" s="7" t="s">
        <v>19</v>
      </c>
      <c r="C5" s="7" t="s">
        <v>29</v>
      </c>
      <c r="D5" s="7">
        <v>7</v>
      </c>
      <c r="E5" s="8">
        <v>50</v>
      </c>
      <c r="F5" s="7" t="s">
        <v>30</v>
      </c>
    </row>
    <row r="6" spans="1:8" x14ac:dyDescent="0.3">
      <c r="A6" s="6" t="s">
        <v>31</v>
      </c>
      <c r="B6" s="7" t="s">
        <v>23</v>
      </c>
      <c r="C6" s="7" t="s">
        <v>20</v>
      </c>
      <c r="D6" s="7">
        <v>3</v>
      </c>
      <c r="E6" s="8">
        <v>70.239999999999995</v>
      </c>
      <c r="F6" s="7" t="s">
        <v>27</v>
      </c>
    </row>
    <row r="7" spans="1:8" x14ac:dyDescent="0.3">
      <c r="A7" s="6" t="s">
        <v>32</v>
      </c>
      <c r="B7" s="7" t="s">
        <v>23</v>
      </c>
      <c r="C7" s="7" t="s">
        <v>20</v>
      </c>
      <c r="D7" s="7">
        <v>2</v>
      </c>
      <c r="E7" s="8">
        <v>97</v>
      </c>
      <c r="F7" s="7" t="s">
        <v>27</v>
      </c>
    </row>
    <row r="8" spans="1:8" x14ac:dyDescent="0.3">
      <c r="A8" s="6" t="s">
        <v>33</v>
      </c>
      <c r="B8" s="7" t="s">
        <v>19</v>
      </c>
      <c r="C8" s="7" t="s">
        <v>20</v>
      </c>
      <c r="D8" s="7">
        <v>5</v>
      </c>
      <c r="E8" s="8">
        <v>68.34</v>
      </c>
      <c r="F8" s="7" t="s">
        <v>27</v>
      </c>
    </row>
    <row r="9" spans="1:8" x14ac:dyDescent="0.3">
      <c r="A9" s="6" t="s">
        <v>34</v>
      </c>
      <c r="B9" s="7" t="s">
        <v>19</v>
      </c>
      <c r="C9" s="7" t="s">
        <v>20</v>
      </c>
      <c r="D9" s="7">
        <v>7</v>
      </c>
      <c r="E9" s="8">
        <v>43.53</v>
      </c>
      <c r="F9" s="7" t="s">
        <v>27</v>
      </c>
    </row>
    <row r="10" spans="1:8" x14ac:dyDescent="0.3">
      <c r="A10" s="6" t="s">
        <v>35</v>
      </c>
      <c r="B10" s="7" t="s">
        <v>23</v>
      </c>
      <c r="C10" s="7" t="s">
        <v>24</v>
      </c>
      <c r="D10" s="7">
        <v>3</v>
      </c>
      <c r="E10" s="8">
        <v>72.52</v>
      </c>
      <c r="F10" s="7" t="s">
        <v>30</v>
      </c>
    </row>
    <row r="11" spans="1:8" x14ac:dyDescent="0.3">
      <c r="A11" s="6" t="s">
        <v>36</v>
      </c>
      <c r="B11" s="7" t="s">
        <v>37</v>
      </c>
      <c r="C11" s="7" t="s">
        <v>20</v>
      </c>
      <c r="D11" s="7">
        <v>5</v>
      </c>
      <c r="E11" s="8">
        <v>48</v>
      </c>
      <c r="F11" s="7" t="s">
        <v>30</v>
      </c>
    </row>
    <row r="12" spans="1:8" x14ac:dyDescent="0.3">
      <c r="A12" s="6" t="s">
        <v>38</v>
      </c>
      <c r="B12" s="7" t="s">
        <v>19</v>
      </c>
      <c r="C12" s="7" t="s">
        <v>39</v>
      </c>
      <c r="D12" s="7">
        <v>2</v>
      </c>
      <c r="E12" s="8">
        <v>35.200000000000003</v>
      </c>
      <c r="F12" s="7" t="s">
        <v>30</v>
      </c>
    </row>
    <row r="13" spans="1:8" x14ac:dyDescent="0.3">
      <c r="A13" s="6" t="s">
        <v>40</v>
      </c>
      <c r="B13" s="7" t="s">
        <v>19</v>
      </c>
      <c r="C13" s="7" t="s">
        <v>20</v>
      </c>
      <c r="D13" s="7">
        <v>4</v>
      </c>
      <c r="E13" s="8">
        <v>60.65</v>
      </c>
      <c r="F13" s="7" t="s">
        <v>30</v>
      </c>
    </row>
    <row r="14" spans="1:8" x14ac:dyDescent="0.3">
      <c r="A14" s="6" t="s">
        <v>41</v>
      </c>
      <c r="B14" s="7" t="s">
        <v>23</v>
      </c>
      <c r="C14" s="7" t="s">
        <v>20</v>
      </c>
      <c r="D14" s="7">
        <v>3</v>
      </c>
      <c r="E14" s="8">
        <v>22.97</v>
      </c>
      <c r="F14" s="7" t="s">
        <v>30</v>
      </c>
    </row>
    <row r="15" spans="1:8" x14ac:dyDescent="0.3">
      <c r="A15" s="6" t="s">
        <v>42</v>
      </c>
      <c r="B15" s="7" t="s">
        <v>37</v>
      </c>
      <c r="C15" s="7" t="s">
        <v>20</v>
      </c>
      <c r="D15" s="7">
        <v>1</v>
      </c>
      <c r="E15" s="8">
        <v>41.89</v>
      </c>
      <c r="F15" s="7" t="s">
        <v>30</v>
      </c>
    </row>
    <row r="16" spans="1:8" x14ac:dyDescent="0.3">
      <c r="A16" s="6" t="s">
        <v>43</v>
      </c>
      <c r="B16" s="7" t="s">
        <v>37</v>
      </c>
      <c r="C16" s="7" t="s">
        <v>20</v>
      </c>
      <c r="D16" s="7">
        <v>7</v>
      </c>
      <c r="E16" s="8">
        <v>27.12</v>
      </c>
      <c r="F16" s="7" t="s">
        <v>30</v>
      </c>
    </row>
    <row r="17" spans="1:6" x14ac:dyDescent="0.3">
      <c r="A17" s="6" t="s">
        <v>44</v>
      </c>
      <c r="B17" s="7" t="s">
        <v>45</v>
      </c>
      <c r="C17" s="7" t="s">
        <v>24</v>
      </c>
      <c r="D17" s="7">
        <v>4</v>
      </c>
      <c r="E17" s="8">
        <v>74.709999999999994</v>
      </c>
      <c r="F17" s="7" t="s">
        <v>27</v>
      </c>
    </row>
    <row r="18" spans="1:6" x14ac:dyDescent="0.3">
      <c r="A18" s="6" t="s">
        <v>46</v>
      </c>
      <c r="B18" s="7" t="s">
        <v>19</v>
      </c>
      <c r="C18" s="7" t="s">
        <v>29</v>
      </c>
      <c r="D18" s="7">
        <v>1</v>
      </c>
      <c r="E18" s="8">
        <v>37.18</v>
      </c>
      <c r="F18" s="7" t="s">
        <v>30</v>
      </c>
    </row>
    <row r="19" spans="1:6" x14ac:dyDescent="0.3">
      <c r="A19" s="6" t="s">
        <v>47</v>
      </c>
      <c r="B19" s="7" t="s">
        <v>45</v>
      </c>
      <c r="C19" s="7" t="s">
        <v>26</v>
      </c>
      <c r="D19" s="7">
        <v>3</v>
      </c>
      <c r="E19" s="8">
        <v>69.39</v>
      </c>
      <c r="F19" s="7" t="s">
        <v>21</v>
      </c>
    </row>
    <row r="20" spans="1:6" x14ac:dyDescent="0.3">
      <c r="A20" s="6" t="s">
        <v>48</v>
      </c>
      <c r="B20" s="7" t="s">
        <v>45</v>
      </c>
      <c r="C20" s="7" t="s">
        <v>29</v>
      </c>
      <c r="D20" s="7">
        <v>4</v>
      </c>
      <c r="E20" s="8">
        <v>64.59</v>
      </c>
      <c r="F20" s="7" t="s">
        <v>21</v>
      </c>
    </row>
    <row r="21" spans="1:6" x14ac:dyDescent="0.3">
      <c r="A21" s="6" t="s">
        <v>49</v>
      </c>
      <c r="B21" s="7" t="s">
        <v>19</v>
      </c>
      <c r="C21" s="7" t="s">
        <v>24</v>
      </c>
      <c r="D21" s="7">
        <v>3</v>
      </c>
      <c r="E21" s="8">
        <v>46.89</v>
      </c>
      <c r="F21" s="7" t="s">
        <v>21</v>
      </c>
    </row>
    <row r="22" spans="1:6" x14ac:dyDescent="0.3">
      <c r="A22" s="6" t="s">
        <v>50</v>
      </c>
      <c r="B22" s="7" t="s">
        <v>23</v>
      </c>
      <c r="C22" s="7" t="s">
        <v>26</v>
      </c>
      <c r="D22" s="7">
        <v>6</v>
      </c>
      <c r="E22" s="8">
        <v>59.45</v>
      </c>
      <c r="F22" s="7" t="s">
        <v>27</v>
      </c>
    </row>
    <row r="23" spans="1:6" x14ac:dyDescent="0.3">
      <c r="A23" s="6" t="s">
        <v>51</v>
      </c>
      <c r="B23" s="7" t="s">
        <v>19</v>
      </c>
      <c r="C23" s="7" t="s">
        <v>20</v>
      </c>
      <c r="D23" s="7">
        <v>1</v>
      </c>
      <c r="E23" s="8">
        <v>81.06</v>
      </c>
      <c r="F23" s="7" t="s">
        <v>30</v>
      </c>
    </row>
    <row r="24" spans="1:6" x14ac:dyDescent="0.3">
      <c r="A24" s="6" t="s">
        <v>52</v>
      </c>
      <c r="B24" s="7" t="s">
        <v>45</v>
      </c>
      <c r="C24" s="7" t="s">
        <v>24</v>
      </c>
      <c r="D24" s="7">
        <v>3</v>
      </c>
      <c r="E24" s="8">
        <v>38.520000000000003</v>
      </c>
      <c r="F24" s="7" t="s">
        <v>21</v>
      </c>
    </row>
    <row r="25" spans="1:6" x14ac:dyDescent="0.3">
      <c r="A25" s="6" t="s">
        <v>53</v>
      </c>
      <c r="B25" s="7" t="s">
        <v>45</v>
      </c>
      <c r="C25" s="7" t="s">
        <v>24</v>
      </c>
      <c r="D25" s="7">
        <v>2</v>
      </c>
      <c r="E25" s="8">
        <v>24.65</v>
      </c>
      <c r="F25" s="7" t="s">
        <v>30</v>
      </c>
    </row>
    <row r="26" spans="1:6" x14ac:dyDescent="0.3">
      <c r="A26" s="6" t="s">
        <v>54</v>
      </c>
      <c r="B26" s="7" t="s">
        <v>45</v>
      </c>
      <c r="C26" s="7" t="s">
        <v>29</v>
      </c>
      <c r="D26" s="7">
        <v>4</v>
      </c>
      <c r="E26" s="8">
        <v>64.13</v>
      </c>
      <c r="F26" s="7" t="s">
        <v>30</v>
      </c>
    </row>
    <row r="27" spans="1:6" x14ac:dyDescent="0.3">
      <c r="A27" s="6" t="s">
        <v>55</v>
      </c>
      <c r="B27" s="7" t="s">
        <v>45</v>
      </c>
      <c r="C27" s="7" t="s">
        <v>26</v>
      </c>
      <c r="D27" s="7">
        <v>3</v>
      </c>
      <c r="E27" s="8">
        <v>90.84</v>
      </c>
      <c r="F27" s="7" t="s">
        <v>30</v>
      </c>
    </row>
    <row r="28" spans="1:6" x14ac:dyDescent="0.3">
      <c r="A28" s="6" t="s">
        <v>56</v>
      </c>
      <c r="B28" s="7" t="s">
        <v>19</v>
      </c>
      <c r="C28" s="7" t="s">
        <v>20</v>
      </c>
      <c r="D28" s="7">
        <v>3</v>
      </c>
      <c r="E28" s="8">
        <v>66.849999999999994</v>
      </c>
      <c r="F28" s="7" t="s">
        <v>30</v>
      </c>
    </row>
    <row r="29" spans="1:6" x14ac:dyDescent="0.3">
      <c r="A29" s="6" t="s">
        <v>57</v>
      </c>
      <c r="B29" s="7" t="s">
        <v>45</v>
      </c>
      <c r="C29" s="7" t="s">
        <v>24</v>
      </c>
      <c r="D29" s="7">
        <v>1</v>
      </c>
      <c r="E29" s="8">
        <v>76.510000000000005</v>
      </c>
      <c r="F29" s="7" t="s">
        <v>30</v>
      </c>
    </row>
    <row r="30" spans="1:6" x14ac:dyDescent="0.3">
      <c r="A30" s="6" t="s">
        <v>58</v>
      </c>
      <c r="B30" s="7" t="s">
        <v>19</v>
      </c>
      <c r="C30" s="7" t="s">
        <v>20</v>
      </c>
      <c r="D30" s="7">
        <v>6</v>
      </c>
      <c r="E30" s="8">
        <v>66.48</v>
      </c>
      <c r="F30" s="7" t="s">
        <v>21</v>
      </c>
    </row>
    <row r="31" spans="1:6" x14ac:dyDescent="0.3">
      <c r="A31" s="6" t="s">
        <v>59</v>
      </c>
      <c r="B31" s="7" t="s">
        <v>19</v>
      </c>
      <c r="C31" s="7" t="s">
        <v>24</v>
      </c>
      <c r="D31" s="7">
        <v>4</v>
      </c>
      <c r="E31" s="8">
        <v>24.33</v>
      </c>
      <c r="F31" s="7" t="s">
        <v>30</v>
      </c>
    </row>
    <row r="32" spans="1:6" x14ac:dyDescent="0.3">
      <c r="A32" s="6" t="s">
        <v>60</v>
      </c>
      <c r="B32" s="7" t="s">
        <v>23</v>
      </c>
      <c r="C32" s="7" t="s">
        <v>26</v>
      </c>
      <c r="D32" s="7">
        <v>5</v>
      </c>
      <c r="E32" s="8">
        <v>46.02</v>
      </c>
      <c r="F32" s="7" t="s">
        <v>30</v>
      </c>
    </row>
    <row r="33" spans="1:6" x14ac:dyDescent="0.3">
      <c r="A33" s="6" t="s">
        <v>61</v>
      </c>
      <c r="B33" s="7" t="s">
        <v>23</v>
      </c>
      <c r="C33" s="7" t="s">
        <v>20</v>
      </c>
      <c r="D33" s="7">
        <v>2</v>
      </c>
      <c r="E33" s="8">
        <v>42.41</v>
      </c>
      <c r="F33" s="7" t="s">
        <v>27</v>
      </c>
    </row>
    <row r="34" spans="1:6" x14ac:dyDescent="0.3">
      <c r="A34" s="6" t="s">
        <v>62</v>
      </c>
      <c r="B34" s="7" t="s">
        <v>19</v>
      </c>
      <c r="C34" s="7" t="s">
        <v>29</v>
      </c>
      <c r="D34" s="7">
        <v>5</v>
      </c>
      <c r="E34" s="8">
        <v>59.33</v>
      </c>
      <c r="F34" s="7" t="s">
        <v>30</v>
      </c>
    </row>
    <row r="35" spans="1:6" x14ac:dyDescent="0.3">
      <c r="A35" s="6" t="s">
        <v>63</v>
      </c>
      <c r="B35" s="7" t="s">
        <v>23</v>
      </c>
      <c r="C35" s="7" t="s">
        <v>26</v>
      </c>
      <c r="D35" s="7">
        <v>2</v>
      </c>
      <c r="E35" s="8">
        <v>66.06</v>
      </c>
      <c r="F35" s="7" t="s">
        <v>30</v>
      </c>
    </row>
    <row r="36" spans="1:6" x14ac:dyDescent="0.3">
      <c r="A36" s="6" t="s">
        <v>64</v>
      </c>
      <c r="B36" s="7" t="s">
        <v>23</v>
      </c>
      <c r="C36" s="7" t="s">
        <v>39</v>
      </c>
      <c r="D36" s="7">
        <v>4</v>
      </c>
      <c r="E36" s="8">
        <v>63.19</v>
      </c>
      <c r="F36" s="7" t="s">
        <v>30</v>
      </c>
    </row>
    <row r="37" spans="1:6" x14ac:dyDescent="0.3">
      <c r="A37" s="6" t="s">
        <v>65</v>
      </c>
      <c r="B37" s="7" t="s">
        <v>19</v>
      </c>
      <c r="C37" s="7" t="s">
        <v>39</v>
      </c>
      <c r="D37" s="7">
        <v>3</v>
      </c>
      <c r="E37" s="8">
        <v>80.650000000000006</v>
      </c>
      <c r="F37" s="7" t="s">
        <v>27</v>
      </c>
    </row>
    <row r="38" spans="1:6" x14ac:dyDescent="0.3">
      <c r="A38" s="6" t="s">
        <v>66</v>
      </c>
      <c r="B38" s="7" t="s">
        <v>23</v>
      </c>
      <c r="C38" s="7" t="s">
        <v>24</v>
      </c>
      <c r="D38" s="7">
        <v>1</v>
      </c>
      <c r="E38" s="8">
        <v>47.48</v>
      </c>
      <c r="F38" s="7" t="s">
        <v>21</v>
      </c>
    </row>
    <row r="39" spans="1:6" x14ac:dyDescent="0.3">
      <c r="A39" s="6" t="s">
        <v>67</v>
      </c>
      <c r="B39" s="7" t="s">
        <v>23</v>
      </c>
      <c r="C39" s="7" t="s">
        <v>29</v>
      </c>
      <c r="D39" s="7">
        <v>2</v>
      </c>
      <c r="E39" s="8">
        <v>86.44</v>
      </c>
      <c r="F39" s="7" t="s">
        <v>21</v>
      </c>
    </row>
    <row r="40" spans="1:6" x14ac:dyDescent="0.3">
      <c r="A40" s="6" t="s">
        <v>68</v>
      </c>
      <c r="B40" s="7" t="s">
        <v>45</v>
      </c>
      <c r="C40" s="7" t="s">
        <v>39</v>
      </c>
      <c r="D40" s="7">
        <v>4</v>
      </c>
      <c r="E40" s="8">
        <v>26.25</v>
      </c>
      <c r="F40" s="7" t="s">
        <v>27</v>
      </c>
    </row>
    <row r="41" spans="1:6" x14ac:dyDescent="0.3">
      <c r="A41" s="6" t="s">
        <v>69</v>
      </c>
      <c r="B41" s="7" t="s">
        <v>19</v>
      </c>
      <c r="C41" s="7" t="s">
        <v>29</v>
      </c>
      <c r="D41" s="7">
        <v>3</v>
      </c>
      <c r="E41" s="8">
        <v>62.47</v>
      </c>
      <c r="F41" s="7" t="s">
        <v>30</v>
      </c>
    </row>
    <row r="42" spans="1:6" x14ac:dyDescent="0.3">
      <c r="A42" s="6" t="s">
        <v>70</v>
      </c>
      <c r="B42" s="7" t="s">
        <v>45</v>
      </c>
      <c r="C42" s="7" t="s">
        <v>20</v>
      </c>
      <c r="D42" s="7">
        <v>2</v>
      </c>
      <c r="E42" s="8">
        <v>33.21</v>
      </c>
      <c r="F42" s="7" t="s">
        <v>27</v>
      </c>
    </row>
    <row r="43" spans="1:6" x14ac:dyDescent="0.3">
      <c r="A43" s="6" t="s">
        <v>71</v>
      </c>
      <c r="B43" s="7" t="s">
        <v>23</v>
      </c>
      <c r="C43" s="7" t="s">
        <v>26</v>
      </c>
      <c r="D43" s="7">
        <v>2</v>
      </c>
      <c r="E43" s="8">
        <v>29.82</v>
      </c>
      <c r="F43" s="7" t="s">
        <v>30</v>
      </c>
    </row>
    <row r="44" spans="1:6" x14ac:dyDescent="0.3">
      <c r="A44" s="6" t="s">
        <v>72</v>
      </c>
      <c r="B44" s="7" t="s">
        <v>23</v>
      </c>
      <c r="C44" s="7" t="s">
        <v>24</v>
      </c>
      <c r="D44" s="7">
        <v>3</v>
      </c>
      <c r="E44" s="8">
        <v>87.89</v>
      </c>
      <c r="F44" s="7" t="s">
        <v>21</v>
      </c>
    </row>
    <row r="45" spans="1:6" x14ac:dyDescent="0.3">
      <c r="A45" s="6" t="s">
        <v>73</v>
      </c>
      <c r="B45" s="7" t="s">
        <v>45</v>
      </c>
      <c r="C45" s="7" t="s">
        <v>24</v>
      </c>
      <c r="D45" s="7">
        <v>4</v>
      </c>
      <c r="E45" s="8">
        <v>45</v>
      </c>
      <c r="F45" s="7" t="s">
        <v>21</v>
      </c>
    </row>
    <row r="46" spans="1:6" x14ac:dyDescent="0.3">
      <c r="A46" s="6" t="s">
        <v>74</v>
      </c>
      <c r="B46" s="7" t="s">
        <v>23</v>
      </c>
      <c r="C46" s="7" t="s">
        <v>20</v>
      </c>
      <c r="D46" s="7">
        <v>5</v>
      </c>
      <c r="E46" s="8">
        <v>56.9</v>
      </c>
      <c r="F46" s="7" t="s">
        <v>21</v>
      </c>
    </row>
    <row r="47" spans="1:6" x14ac:dyDescent="0.3">
      <c r="A47" s="6" t="s">
        <v>75</v>
      </c>
      <c r="B47" s="7" t="s">
        <v>19</v>
      </c>
      <c r="C47" s="7" t="s">
        <v>20</v>
      </c>
      <c r="D47" s="7">
        <v>5</v>
      </c>
      <c r="E47" s="8">
        <v>97</v>
      </c>
      <c r="F47" s="7" t="s">
        <v>30</v>
      </c>
    </row>
    <row r="48" spans="1:6" x14ac:dyDescent="0.3">
      <c r="A48" s="6" t="s">
        <v>76</v>
      </c>
      <c r="B48" s="7" t="s">
        <v>37</v>
      </c>
      <c r="C48" s="7" t="s">
        <v>24</v>
      </c>
      <c r="D48" s="7">
        <v>2</v>
      </c>
      <c r="E48" s="8">
        <v>39.99</v>
      </c>
      <c r="F48" s="7" t="s">
        <v>21</v>
      </c>
    </row>
    <row r="49" spans="1:6" x14ac:dyDescent="0.3">
      <c r="A49" s="6" t="s">
        <v>77</v>
      </c>
      <c r="B49" s="7" t="s">
        <v>19</v>
      </c>
      <c r="C49" s="7" t="s">
        <v>24</v>
      </c>
      <c r="D49" s="7">
        <v>6</v>
      </c>
      <c r="E49" s="8">
        <v>97</v>
      </c>
      <c r="F49" s="7" t="s">
        <v>30</v>
      </c>
    </row>
    <row r="50" spans="1:6" x14ac:dyDescent="0.3">
      <c r="A50" s="6" t="s">
        <v>78</v>
      </c>
      <c r="B50" s="7" t="s">
        <v>19</v>
      </c>
      <c r="C50" s="7" t="s">
        <v>29</v>
      </c>
      <c r="D50" s="7">
        <v>6</v>
      </c>
      <c r="E50" s="8">
        <v>37.14</v>
      </c>
      <c r="F50" s="7" t="s">
        <v>30</v>
      </c>
    </row>
    <row r="51" spans="1:6" x14ac:dyDescent="0.3">
      <c r="A51" s="6" t="s">
        <v>79</v>
      </c>
      <c r="B51" s="7" t="s">
        <v>23</v>
      </c>
      <c r="C51" s="7" t="s">
        <v>20</v>
      </c>
      <c r="D51" s="7">
        <v>5</v>
      </c>
      <c r="E51" s="8">
        <v>50.9</v>
      </c>
      <c r="F51" s="7" t="s">
        <v>27</v>
      </c>
    </row>
    <row r="52" spans="1:6" x14ac:dyDescent="0.3">
      <c r="A52" s="6" t="s">
        <v>80</v>
      </c>
      <c r="B52" s="7" t="s">
        <v>19</v>
      </c>
      <c r="C52" s="7" t="s">
        <v>24</v>
      </c>
      <c r="D52" s="7">
        <v>5</v>
      </c>
      <c r="E52" s="8">
        <v>37.33</v>
      </c>
      <c r="F52" s="7" t="s">
        <v>27</v>
      </c>
    </row>
    <row r="53" spans="1:6" x14ac:dyDescent="0.3">
      <c r="A53" s="6" t="s">
        <v>81</v>
      </c>
      <c r="B53" s="7" t="s">
        <v>19</v>
      </c>
      <c r="C53" s="7" t="s">
        <v>24</v>
      </c>
      <c r="D53" s="7">
        <v>3</v>
      </c>
      <c r="E53" s="8">
        <v>58.46</v>
      </c>
      <c r="F53" s="7" t="s">
        <v>21</v>
      </c>
    </row>
    <row r="54" spans="1:6" x14ac:dyDescent="0.3">
      <c r="A54" s="6" t="s">
        <v>82</v>
      </c>
      <c r="B54" s="7" t="s">
        <v>45</v>
      </c>
      <c r="C54" s="7" t="s">
        <v>20</v>
      </c>
      <c r="D54" s="7">
        <v>5</v>
      </c>
      <c r="E54" s="8">
        <v>46.6</v>
      </c>
      <c r="F54" s="7" t="s">
        <v>21</v>
      </c>
    </row>
    <row r="55" spans="1:6" x14ac:dyDescent="0.3">
      <c r="A55" s="6" t="s">
        <v>83</v>
      </c>
      <c r="B55" s="7" t="s">
        <v>45</v>
      </c>
      <c r="C55" s="7" t="s">
        <v>29</v>
      </c>
      <c r="D55" s="7">
        <v>4</v>
      </c>
      <c r="E55" s="8">
        <v>41.56</v>
      </c>
      <c r="F55" s="7" t="s">
        <v>27</v>
      </c>
    </row>
    <row r="56" spans="1:6" x14ac:dyDescent="0.3">
      <c r="A56" s="6" t="s">
        <v>84</v>
      </c>
      <c r="B56" s="7" t="s">
        <v>23</v>
      </c>
      <c r="C56" s="7" t="s">
        <v>26</v>
      </c>
      <c r="D56" s="7">
        <v>3</v>
      </c>
      <c r="E56" s="8">
        <v>47.23</v>
      </c>
      <c r="F56" s="7" t="s">
        <v>30</v>
      </c>
    </row>
    <row r="57" spans="1:6" x14ac:dyDescent="0.3">
      <c r="A57" s="6" t="s">
        <v>85</v>
      </c>
      <c r="B57" s="7" t="s">
        <v>37</v>
      </c>
      <c r="C57" s="7" t="s">
        <v>26</v>
      </c>
      <c r="D57" s="7">
        <v>4</v>
      </c>
      <c r="E57" s="8">
        <v>89.03</v>
      </c>
      <c r="F57" s="7" t="s">
        <v>27</v>
      </c>
    </row>
    <row r="58" spans="1:6" x14ac:dyDescent="0.3">
      <c r="A58" s="6" t="s">
        <v>86</v>
      </c>
      <c r="B58" s="7" t="s">
        <v>45</v>
      </c>
      <c r="C58" s="7" t="s">
        <v>24</v>
      </c>
      <c r="D58" s="7">
        <v>3</v>
      </c>
      <c r="E58" s="8">
        <v>97</v>
      </c>
      <c r="F58" s="7" t="s">
        <v>21</v>
      </c>
    </row>
    <row r="59" spans="1:6" x14ac:dyDescent="0.3">
      <c r="A59" s="6" t="s">
        <v>87</v>
      </c>
      <c r="B59" s="7" t="s">
        <v>19</v>
      </c>
      <c r="C59" s="7" t="s">
        <v>20</v>
      </c>
      <c r="D59" s="7">
        <v>5</v>
      </c>
      <c r="E59" s="8">
        <v>42.01</v>
      </c>
      <c r="F59" s="7" t="s">
        <v>30</v>
      </c>
    </row>
    <row r="60" spans="1:6" x14ac:dyDescent="0.3">
      <c r="A60" s="6" t="s">
        <v>88</v>
      </c>
      <c r="B60" s="7" t="s">
        <v>23</v>
      </c>
      <c r="C60" s="7" t="s">
        <v>26</v>
      </c>
      <c r="D60" s="7">
        <v>6</v>
      </c>
      <c r="E60" s="8">
        <v>88.66</v>
      </c>
      <c r="F60" s="7" t="s">
        <v>21</v>
      </c>
    </row>
    <row r="61" spans="1:6" x14ac:dyDescent="0.3">
      <c r="A61" s="6" t="s">
        <v>89</v>
      </c>
      <c r="B61" s="7" t="s">
        <v>19</v>
      </c>
      <c r="C61" s="7" t="s">
        <v>39</v>
      </c>
      <c r="D61" s="7">
        <v>2</v>
      </c>
      <c r="E61" s="8">
        <v>35.96</v>
      </c>
      <c r="F61" s="7" t="s">
        <v>21</v>
      </c>
    </row>
    <row r="63" spans="1:6" x14ac:dyDescent="0.3">
      <c r="A63" s="9" t="s">
        <v>90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1C40F"/>
  </sheetPr>
  <dimension ref="A1:I46"/>
  <sheetViews>
    <sheetView zoomScale="157" zoomScaleNormal="100" workbookViewId="0">
      <pane ySplit="3" topLeftCell="A4" activePane="bottomLeft" state="frozen"/>
      <selection pane="bottomLeft" activeCell="D43" sqref="D43"/>
    </sheetView>
  </sheetViews>
  <sheetFormatPr baseColWidth="10" defaultColWidth="8.6640625" defaultRowHeight="14.4" x14ac:dyDescent="0.3"/>
  <cols>
    <col min="1" max="1" width="40" customWidth="1"/>
    <col min="2" max="2" width="16" customWidth="1"/>
    <col min="3" max="3" width="18" customWidth="1"/>
    <col min="4" max="4" width="14" customWidth="1"/>
    <col min="5" max="8" width="16" customWidth="1"/>
    <col min="9" max="9" width="14" customWidth="1"/>
  </cols>
  <sheetData>
    <row r="1" spans="1:9" ht="21" x14ac:dyDescent="0.4">
      <c r="A1" s="10" t="s">
        <v>91</v>
      </c>
    </row>
    <row r="2" spans="1:9" x14ac:dyDescent="0.3">
      <c r="A2" s="9" t="s">
        <v>92</v>
      </c>
    </row>
    <row r="4" spans="1:9" ht="15.6" x14ac:dyDescent="0.3">
      <c r="A4" s="11" t="s">
        <v>93</v>
      </c>
      <c r="B4" s="12"/>
      <c r="C4" s="12"/>
      <c r="D4" s="12"/>
      <c r="E4" s="12"/>
      <c r="F4" s="12"/>
      <c r="G4" s="12"/>
      <c r="H4" s="12"/>
      <c r="I4" s="12"/>
    </row>
    <row r="5" spans="1:9" ht="45" customHeight="1" x14ac:dyDescent="0.3">
      <c r="A5" s="13" t="s">
        <v>94</v>
      </c>
      <c r="B5" s="13" t="s">
        <v>95</v>
      </c>
      <c r="C5" s="13" t="s">
        <v>96</v>
      </c>
    </row>
    <row r="6" spans="1:9" x14ac:dyDescent="0.3">
      <c r="A6" s="14" t="s">
        <v>13</v>
      </c>
      <c r="B6" s="15" t="s">
        <v>133</v>
      </c>
      <c r="C6" s="15" t="s">
        <v>134</v>
      </c>
    </row>
    <row r="7" spans="1:9" x14ac:dyDescent="0.3">
      <c r="A7" s="14" t="s">
        <v>14</v>
      </c>
      <c r="B7" s="15" t="s">
        <v>133</v>
      </c>
      <c r="C7" s="15" t="s">
        <v>135</v>
      </c>
    </row>
    <row r="8" spans="1:9" x14ac:dyDescent="0.3">
      <c r="A8" s="14" t="s">
        <v>15</v>
      </c>
      <c r="B8" s="15" t="s">
        <v>136</v>
      </c>
      <c r="C8" s="15" t="s">
        <v>137</v>
      </c>
    </row>
    <row r="9" spans="1:9" x14ac:dyDescent="0.3">
      <c r="A9" s="14" t="s">
        <v>16</v>
      </c>
      <c r="B9" s="15" t="s">
        <v>136</v>
      </c>
      <c r="C9" s="15" t="s">
        <v>137</v>
      </c>
    </row>
    <row r="10" spans="1:9" x14ac:dyDescent="0.3">
      <c r="A10" s="14" t="s">
        <v>17</v>
      </c>
      <c r="B10" s="15" t="s">
        <v>133</v>
      </c>
      <c r="C10" s="15" t="s">
        <v>134</v>
      </c>
    </row>
    <row r="12" spans="1:9" ht="15.6" x14ac:dyDescent="0.3">
      <c r="A12" s="11" t="s">
        <v>97</v>
      </c>
      <c r="B12" s="12"/>
      <c r="C12" s="12"/>
      <c r="D12" s="12"/>
      <c r="E12" s="12"/>
      <c r="F12" s="12"/>
      <c r="G12" s="12"/>
      <c r="H12" s="12"/>
      <c r="I12" s="12"/>
    </row>
    <row r="13" spans="1:9" ht="27.6" x14ac:dyDescent="0.3">
      <c r="A13" s="13" t="s">
        <v>13</v>
      </c>
      <c r="B13" s="13" t="s">
        <v>98</v>
      </c>
      <c r="C13" s="13" t="s">
        <v>99</v>
      </c>
      <c r="D13" s="13" t="s">
        <v>100</v>
      </c>
    </row>
    <row r="14" spans="1:9" x14ac:dyDescent="0.3">
      <c r="A14" s="14" t="s">
        <v>19</v>
      </c>
      <c r="B14" s="17"/>
      <c r="C14" s="18"/>
      <c r="D14" s="19"/>
    </row>
    <row r="15" spans="1:9" x14ac:dyDescent="0.3">
      <c r="A15" s="14" t="s">
        <v>23</v>
      </c>
      <c r="B15" s="17"/>
      <c r="C15" s="18"/>
      <c r="D15" s="19"/>
    </row>
    <row r="16" spans="1:9" x14ac:dyDescent="0.3">
      <c r="A16" s="14" t="s">
        <v>45</v>
      </c>
      <c r="B16" s="17"/>
      <c r="C16" s="18"/>
      <c r="D16" s="19"/>
    </row>
    <row r="17" spans="1:9" x14ac:dyDescent="0.3">
      <c r="A17" s="14" t="s">
        <v>37</v>
      </c>
      <c r="B17" s="17"/>
      <c r="C17" s="18"/>
      <c r="D17" s="19"/>
    </row>
    <row r="18" spans="1:9" x14ac:dyDescent="0.3">
      <c r="A18" s="20" t="s">
        <v>101</v>
      </c>
      <c r="B18" s="21"/>
      <c r="C18" s="22"/>
      <c r="D18" s="23"/>
    </row>
    <row r="20" spans="1:9" ht="15.6" x14ac:dyDescent="0.3">
      <c r="A20" s="11" t="s">
        <v>102</v>
      </c>
      <c r="B20" s="12"/>
      <c r="C20" s="12"/>
      <c r="D20" s="12"/>
      <c r="E20" s="12"/>
      <c r="F20" s="12"/>
      <c r="G20" s="12"/>
      <c r="H20" s="12"/>
      <c r="I20" s="12"/>
    </row>
    <row r="21" spans="1:9" ht="19.5" customHeight="1" x14ac:dyDescent="0.3">
      <c r="A21" s="13" t="s">
        <v>103</v>
      </c>
      <c r="B21" s="13" t="s">
        <v>104</v>
      </c>
      <c r="C21" s="13" t="s">
        <v>105</v>
      </c>
    </row>
    <row r="22" spans="1:9" x14ac:dyDescent="0.3">
      <c r="A22" s="14" t="s">
        <v>106</v>
      </c>
      <c r="B22" s="17"/>
      <c r="C22" s="16" t="s">
        <v>107</v>
      </c>
    </row>
    <row r="23" spans="1:9" x14ac:dyDescent="0.3">
      <c r="A23" s="14" t="s">
        <v>108</v>
      </c>
      <c r="B23" s="25"/>
      <c r="C23" s="16" t="s">
        <v>109</v>
      </c>
    </row>
    <row r="24" spans="1:9" x14ac:dyDescent="0.3">
      <c r="A24" s="14" t="s">
        <v>110</v>
      </c>
      <c r="B24" s="25"/>
      <c r="C24" s="16" t="s">
        <v>111</v>
      </c>
    </row>
    <row r="25" spans="1:9" x14ac:dyDescent="0.3">
      <c r="A25" s="14" t="s">
        <v>112</v>
      </c>
      <c r="B25" s="17"/>
      <c r="C25" s="16" t="s">
        <v>113</v>
      </c>
    </row>
    <row r="26" spans="1:9" x14ac:dyDescent="0.3">
      <c r="A26" s="14" t="s">
        <v>114</v>
      </c>
      <c r="B26" s="26"/>
      <c r="C26" s="16" t="s">
        <v>115</v>
      </c>
    </row>
    <row r="27" spans="1:9" x14ac:dyDescent="0.3">
      <c r="A27" s="14" t="s">
        <v>116</v>
      </c>
      <c r="B27" s="17"/>
      <c r="C27" s="16" t="s">
        <v>117</v>
      </c>
    </row>
    <row r="28" spans="1:9" x14ac:dyDescent="0.3">
      <c r="A28" s="14" t="s">
        <v>118</v>
      </c>
      <c r="B28" s="17"/>
      <c r="C28" s="16" t="s">
        <v>119</v>
      </c>
    </row>
    <row r="30" spans="1:9" ht="45" customHeight="1" x14ac:dyDescent="0.3">
      <c r="A30" s="13" t="s">
        <v>120</v>
      </c>
      <c r="B30" s="13" t="s">
        <v>121</v>
      </c>
      <c r="C30" s="13" t="s">
        <v>122</v>
      </c>
      <c r="D30" s="13" t="s">
        <v>98</v>
      </c>
      <c r="E30" s="13" t="s">
        <v>123</v>
      </c>
      <c r="F30" s="13" t="s">
        <v>99</v>
      </c>
      <c r="G30" s="13" t="s">
        <v>124</v>
      </c>
      <c r="H30" s="13" t="s">
        <v>125</v>
      </c>
    </row>
    <row r="31" spans="1:9" x14ac:dyDescent="0.3">
      <c r="A31" s="14" t="str">
        <f>IF(B31="","","Clase 1")</f>
        <v/>
      </c>
      <c r="B31" s="27" t="str">
        <f>IF(OR($B$27="",$B$28=""),"",$B$28)</f>
        <v/>
      </c>
      <c r="C31" s="27" t="str">
        <f t="shared" ref="C31:C38" si="0">IF(B31="","",B31+$B$27)</f>
        <v/>
      </c>
      <c r="D31" s="17"/>
      <c r="E31" s="28"/>
      <c r="F31" s="18"/>
      <c r="G31" s="17"/>
      <c r="H31" s="19"/>
    </row>
    <row r="32" spans="1:9" x14ac:dyDescent="0.3">
      <c r="A32" s="14" t="str">
        <f>IF(B32="","","Clase 2")</f>
        <v/>
      </c>
      <c r="B32" s="27" t="str">
        <f t="shared" ref="B32:B38" si="1">IF(B31="","",IF(C31&gt;$B$24,"",C31))</f>
        <v/>
      </c>
      <c r="C32" s="27" t="str">
        <f t="shared" si="0"/>
        <v/>
      </c>
      <c r="D32" s="17"/>
      <c r="E32" s="28"/>
      <c r="F32" s="18"/>
      <c r="G32" s="17"/>
      <c r="H32" s="19"/>
    </row>
    <row r="33" spans="1:9" x14ac:dyDescent="0.3">
      <c r="A33" s="14" t="str">
        <f>IF(B33="","","Clase 3")</f>
        <v/>
      </c>
      <c r="B33" s="27" t="str">
        <f t="shared" si="1"/>
        <v/>
      </c>
      <c r="C33" s="27" t="str">
        <f t="shared" si="0"/>
        <v/>
      </c>
      <c r="D33" s="17"/>
      <c r="E33" s="28"/>
      <c r="F33" s="18"/>
      <c r="G33" s="17"/>
      <c r="H33" s="19"/>
    </row>
    <row r="34" spans="1:9" x14ac:dyDescent="0.3">
      <c r="A34" s="14" t="str">
        <f>IF(B34="","","Clase 4")</f>
        <v/>
      </c>
      <c r="B34" s="27" t="str">
        <f t="shared" si="1"/>
        <v/>
      </c>
      <c r="C34" s="27" t="str">
        <f t="shared" si="0"/>
        <v/>
      </c>
      <c r="D34" s="17"/>
      <c r="E34" s="28"/>
      <c r="F34" s="18"/>
      <c r="G34" s="17"/>
      <c r="H34" s="19"/>
    </row>
    <row r="35" spans="1:9" x14ac:dyDescent="0.3">
      <c r="A35" s="14" t="str">
        <f>IF(B35="","","Clase 5")</f>
        <v/>
      </c>
      <c r="B35" s="27" t="str">
        <f t="shared" si="1"/>
        <v/>
      </c>
      <c r="C35" s="27" t="str">
        <f t="shared" si="0"/>
        <v/>
      </c>
      <c r="D35" s="17"/>
      <c r="E35" s="28"/>
      <c r="F35" s="18"/>
      <c r="G35" s="17"/>
      <c r="H35" s="19"/>
    </row>
    <row r="36" spans="1:9" x14ac:dyDescent="0.3">
      <c r="A36" s="14" t="str">
        <f>IF(B36="","","Clase 6")</f>
        <v/>
      </c>
      <c r="B36" s="27" t="str">
        <f t="shared" si="1"/>
        <v/>
      </c>
      <c r="C36" s="27" t="str">
        <f t="shared" si="0"/>
        <v/>
      </c>
      <c r="D36" s="17"/>
      <c r="E36" s="28"/>
      <c r="F36" s="18"/>
      <c r="G36" s="17"/>
      <c r="H36" s="19"/>
    </row>
    <row r="37" spans="1:9" x14ac:dyDescent="0.3">
      <c r="A37" s="14" t="str">
        <f>IF(B37="","","Clase 7")</f>
        <v/>
      </c>
      <c r="B37" s="27" t="str">
        <f t="shared" si="1"/>
        <v/>
      </c>
      <c r="C37" s="27" t="str">
        <f t="shared" si="0"/>
        <v/>
      </c>
      <c r="D37" s="17"/>
      <c r="E37" s="28"/>
      <c r="F37" s="18"/>
      <c r="G37" s="17"/>
      <c r="H37" s="19"/>
    </row>
    <row r="38" spans="1:9" x14ac:dyDescent="0.3">
      <c r="A38" s="14" t="str">
        <f>IF(B38="","","Clase 8")</f>
        <v/>
      </c>
      <c r="B38" s="27" t="str">
        <f t="shared" si="1"/>
        <v/>
      </c>
      <c r="C38" s="27" t="str">
        <f t="shared" si="0"/>
        <v/>
      </c>
      <c r="D38" s="17"/>
      <c r="E38" s="28"/>
      <c r="F38" s="18"/>
      <c r="G38" s="17"/>
      <c r="H38" s="19"/>
    </row>
    <row r="39" spans="1:9" x14ac:dyDescent="0.3">
      <c r="A39" s="20" t="s">
        <v>101</v>
      </c>
      <c r="B39" s="24"/>
      <c r="C39" s="24"/>
      <c r="D39" s="29" t="str">
        <f>IF(COUNT(D31:D38)=0,"",SUM(D31:D38))</f>
        <v/>
      </c>
      <c r="E39" s="24"/>
      <c r="F39" s="30" t="str">
        <f>IF(COUNT(F31:F38)=0,"",SUM(F31:F38))</f>
        <v/>
      </c>
      <c r="G39" s="24"/>
      <c r="H39" s="24"/>
      <c r="I39" s="24" t="str">
        <f>IF(D39="","",IF(AND(D39=$B$22,ROUND(N(F39),4)=1),"✔","✘"))</f>
        <v/>
      </c>
    </row>
    <row r="41" spans="1:9" ht="15.6" x14ac:dyDescent="0.3">
      <c r="A41" s="11" t="s">
        <v>126</v>
      </c>
      <c r="B41" s="12"/>
      <c r="C41" s="12"/>
      <c r="D41" s="12"/>
      <c r="E41" s="12"/>
      <c r="F41" s="12"/>
      <c r="G41" s="12"/>
      <c r="H41" s="12"/>
      <c r="I41" s="12"/>
    </row>
    <row r="42" spans="1:9" x14ac:dyDescent="0.3">
      <c r="A42" s="13" t="s">
        <v>127</v>
      </c>
      <c r="B42" s="13" t="s">
        <v>128</v>
      </c>
      <c r="C42" s="13"/>
    </row>
    <row r="43" spans="1:9" ht="31.5" customHeight="1" x14ac:dyDescent="0.3">
      <c r="A43" s="31" t="s">
        <v>129</v>
      </c>
      <c r="B43" s="17"/>
    </row>
    <row r="44" spans="1:9" ht="31.5" customHeight="1" x14ac:dyDescent="0.3">
      <c r="A44" s="31" t="s">
        <v>130</v>
      </c>
      <c r="B44" s="19"/>
    </row>
    <row r="45" spans="1:9" ht="31.5" customHeight="1" x14ac:dyDescent="0.3">
      <c r="A45" s="31" t="s">
        <v>131</v>
      </c>
      <c r="B45" s="28"/>
    </row>
    <row r="46" spans="1:9" ht="60" customHeight="1" x14ac:dyDescent="0.3">
      <c r="A46" s="31" t="s">
        <v>132</v>
      </c>
      <c r="B46" s="33"/>
      <c r="C46" s="33"/>
      <c r="D46" s="33"/>
      <c r="E46" s="33"/>
      <c r="F46" s="33"/>
      <c r="G46" s="33"/>
      <c r="H46" s="33"/>
      <c r="I46" s="33"/>
    </row>
  </sheetData>
  <mergeCells count="1">
    <mergeCell ref="B46:I46"/>
  </mergeCells>
  <dataValidations count="2">
    <dataValidation type="list" allowBlank="1" sqref="B6:B10" xr:uid="{00000000-0002-0000-0200-000000000000}">
      <formula1>"Cualitativa,Cuantitativa"</formula1>
      <formula2>0</formula2>
    </dataValidation>
    <dataValidation type="list" allowBlank="1" sqref="C6:C10" xr:uid="{00000000-0002-0000-0200-000001000000}">
      <formula1>"Nominal,Ordinal,Intervalo,Razón"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Ejercicio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VERONICA DEL PILAR VEINTIMILLA VARGAS</cp:lastModifiedBy>
  <cp:revision>1</cp:revision>
  <dcterms:created xsi:type="dcterms:W3CDTF">2026-10-23T00:27:36Z</dcterms:created>
  <dcterms:modified xsi:type="dcterms:W3CDTF">2026-10-23T02:34:26Z</dcterms:modified>
  <dc:language>en-US</dc:language>
</cp:coreProperties>
</file>